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jobs\84489 - MaineDOT On-Call Grant Support\05_Deliverables\AL-04_FY23_Culvert_AOP\02_FY23_Culvert_AOP_final\Penobscot - Final\"/>
    </mc:Choice>
  </mc:AlternateContent>
  <xr:revisionPtr revIDLastSave="0" documentId="13_ncr:1_{3C9B0903-3EDB-458F-AEBD-AF1BC165CCEB}" xr6:coauthVersionLast="47" xr6:coauthVersionMax="47" xr10:uidLastSave="{00000000-0000-0000-0000-000000000000}"/>
  <bookViews>
    <workbookView xWindow="-120" yWindow="-120" windowWidth="29040" windowHeight="15840" xr2:uid="{F05953DD-9739-4EC6-B724-B3D5EB1BF4F7}"/>
  </bookViews>
  <sheets>
    <sheet name="FY24 Penobscot" sheetId="1" r:id="rId1"/>
  </sheets>
  <definedNames>
    <definedName name="_xlnm.Print_Area" localSheetId="0">'FY24 Penobscot'!$A$1:$AB$25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1" l="1"/>
  <c r="S4" i="1"/>
  <c r="P5" i="1"/>
  <c r="S5" i="1"/>
  <c r="S6" i="1"/>
</calcChain>
</file>

<file path=xl/sharedStrings.xml><?xml version="1.0" encoding="utf-8"?>
<sst xmlns="http://schemas.openxmlformats.org/spreadsheetml/2006/main" count="84" uniqueCount="60">
  <si>
    <t>Blackman Stream</t>
  </si>
  <si>
    <t>3 EJSCREEN = EPA Environmental Justice Screening and Mapping tool, Socio-economic indicator for low income, block groups in the 80th percentile or above, compared to the State (https://ejscreen.epa.gov/mapper/).</t>
  </si>
  <si>
    <t>2 One Atlantic Salmon Modeled Habitat Unit = 100 square meters.</t>
  </si>
  <si>
    <t>1 MSHV = Maine Stream Habitat Viewer ID (https://webapps2.cgis-solutions.com/MaineStreamViewer/).</t>
  </si>
  <si>
    <t xml:space="preserve">DOT number; acres include Parks Pond </t>
  </si>
  <si>
    <t>NA</t>
  </si>
  <si>
    <t>State</t>
  </si>
  <si>
    <t>Bradley</t>
  </si>
  <si>
    <t>DMR</t>
  </si>
  <si>
    <t>H</t>
  </si>
  <si>
    <t>Town</t>
  </si>
  <si>
    <t xml:space="preserve"> 48% Low Income  </t>
  </si>
  <si>
    <t>Blue Hill</t>
  </si>
  <si>
    <t>M</t>
  </si>
  <si>
    <t>Carleton Brook</t>
  </si>
  <si>
    <t>&lt;1</t>
  </si>
  <si>
    <t>22% Low Income</t>
  </si>
  <si>
    <t>Trenton</t>
  </si>
  <si>
    <t>Loids Brook</t>
  </si>
  <si>
    <t>DOT</t>
  </si>
  <si>
    <t xml:space="preserve">32% Low income  </t>
  </si>
  <si>
    <t>47.2*</t>
  </si>
  <si>
    <t>Penobscot</t>
  </si>
  <si>
    <t>Comments</t>
  </si>
  <si>
    <t>Population Below Poverty Level</t>
  </si>
  <si>
    <t>Sizing</t>
  </si>
  <si>
    <t>Sizing      (ft diameter)</t>
  </si>
  <si>
    <t>Bankfull Width (linear feet)</t>
  </si>
  <si>
    <t>Road Elevation Increase (ft)</t>
  </si>
  <si>
    <t>Modeled BFW          (feet)</t>
  </si>
  <si>
    <t>Road Elevation Increase</t>
  </si>
  <si>
    <t>Marsh</t>
  </si>
  <si>
    <t>Smelt</t>
  </si>
  <si>
    <t>USAlewife Acres</t>
  </si>
  <si>
    <t>Road Type</t>
  </si>
  <si>
    <t>Stream</t>
  </si>
  <si>
    <t>Longitude</t>
  </si>
  <si>
    <t>Latitude</t>
  </si>
  <si>
    <t>Agency</t>
  </si>
  <si>
    <t>Priority</t>
  </si>
  <si>
    <t>MaineDOT Asset ID</t>
  </si>
  <si>
    <t>Bundle ID</t>
  </si>
  <si>
    <t>N</t>
  </si>
  <si>
    <t>4 CEJEST = Council on Environmental Quality Community and Environmental Justice Screening Tool (https://screeningtool.geoplatform.gov/en/#5.13/35.73/-92.69).</t>
  </si>
  <si>
    <t xml:space="preserve">The fishway design is old an currently inadequate to pass the amount of herring trying to move upstream.  Multiple times every year,  MaineDOT staff visits the fishway to adjust flow and fish issues to improve the function of the fishway as much as possible.  </t>
  </si>
  <si>
    <t>Y</t>
  </si>
  <si>
    <r>
      <t>MSHV ID</t>
    </r>
    <r>
      <rPr>
        <b/>
        <vertAlign val="superscript"/>
        <sz val="12"/>
        <color theme="1"/>
        <rFont val="Times New Roman"/>
        <family val="1"/>
      </rPr>
      <t>1</t>
    </r>
  </si>
  <si>
    <r>
      <t>USSalmon</t>
    </r>
    <r>
      <rPr>
        <b/>
        <vertAlign val="superscript"/>
        <sz val="12"/>
        <color theme="1"/>
        <rFont val="Times New Roman"/>
        <family val="1"/>
      </rPr>
      <t>2</t>
    </r>
  </si>
  <si>
    <r>
      <t>Percent of Population that is Low Income</t>
    </r>
    <r>
      <rPr>
        <b/>
        <vertAlign val="superscript"/>
        <sz val="12"/>
        <color theme="1"/>
        <rFont val="Times New Roman"/>
        <family val="1"/>
      </rPr>
      <t>3</t>
    </r>
  </si>
  <si>
    <r>
      <t>Economic Disadvantage</t>
    </r>
    <r>
      <rPr>
        <b/>
        <vertAlign val="superscript"/>
        <sz val="12"/>
        <color theme="1"/>
        <rFont val="Times New Roman"/>
        <family val="1"/>
      </rPr>
      <t>2</t>
    </r>
  </si>
  <si>
    <r>
      <t>Disadvantaged Census Tract</t>
    </r>
    <r>
      <rPr>
        <b/>
        <vertAlign val="superscript"/>
        <sz val="12"/>
        <color theme="1"/>
        <rFont val="Times New Roman"/>
        <family val="1"/>
      </rPr>
      <t>4</t>
    </r>
  </si>
  <si>
    <t>Design has begun on this project.  Design and NEPA are still ongoing.  No issues expected with project delivery.</t>
  </si>
  <si>
    <t>Unnamed Stream</t>
  </si>
  <si>
    <t>Location Information</t>
  </si>
  <si>
    <t xml:space="preserve">Criterion #2 </t>
  </si>
  <si>
    <t xml:space="preserve">Criterion #6 </t>
  </si>
  <si>
    <t>The MaineDOT is replacing a crossing structure in this watershed in 2025 and the town of Blue Hill is also applying to replace a structure in the middle of the watershed. The Penobscot Indian Nation is applying to replace a structure in the middle of the watershed in partnership with the town of Blue Hill.</t>
  </si>
  <si>
    <t>The MaineDOT is replacing a crossing structure in this watershed in 2025 and the town of Blue Hill is also applying to replace a structure in the middle of the watershed.  The Penobscot Indian Nation is applying to replace a structure in the middle of the watershed in partnership with the town of Blue Hill.</t>
  </si>
  <si>
    <t>Blue Hill*</t>
  </si>
  <si>
    <t>* Watershed total: 568 acres of alewife habitat and 138 acreas of Atlantic salmon habitat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</si>
</sst>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
  </numFmts>
  <fonts count="9" x14ac:knownFonts="1">
    <font>
      <sz val="11"/>
      <color theme="1"/>
      <name val="Calibri"/>
      <family val="2"/>
      <scheme val="minor"/>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1"/>
      <color theme="10"/>
      <name val="Calibri"/>
      <family val="2"/>
      <scheme val="minor"/>
    </font>
    <font>
      <u/>
      <sz val="10"/>
      <color theme="10"/>
      <name val="Times New Roman"/>
      <family val="1"/>
    </font>
    <font>
      <b/>
      <vertAlign val="superscript"/>
      <sz val="12"/>
      <color theme="1"/>
      <name val="Times New Roman"/>
      <family val="1"/>
    </font>
    <font>
      <sz val="11"/>
      <color theme="1"/>
      <name val="Aptos"/>
      <family val="2"/>
    </font>
  </fonts>
  <fills count="7">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29">
    <border>
      <left/>
      <right/>
      <top/>
      <bottom/>
      <diagonal/>
    </border>
    <border>
      <left/>
      <right/>
      <top style="medium">
        <color auto="1"/>
      </top>
      <bottom/>
      <diagonal/>
    </border>
    <border>
      <left style="thin">
        <color auto="1"/>
      </left>
      <right style="thin">
        <color auto="1"/>
      </right>
      <top style="thin">
        <color auto="1"/>
      </top>
      <bottom style="thick">
        <color auto="1"/>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ck">
        <color auto="1"/>
      </left>
      <right style="medium">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thick">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ck">
        <color auto="1"/>
      </left>
      <right style="medium">
        <color auto="1"/>
      </right>
      <top style="thin">
        <color auto="1"/>
      </top>
      <bottom/>
      <diagonal/>
    </border>
    <border>
      <left/>
      <right/>
      <top/>
      <bottom style="thin">
        <color auto="1"/>
      </bottom>
      <diagonal/>
    </border>
    <border>
      <left style="thick">
        <color auto="1"/>
      </left>
      <right/>
      <top/>
      <bottom style="thin">
        <color auto="1"/>
      </bottom>
      <diagonal/>
    </border>
    <border>
      <left style="thin">
        <color auto="1"/>
      </left>
      <right/>
      <top style="thick">
        <color auto="1"/>
      </top>
      <bottom style="thick">
        <color auto="1"/>
      </bottom>
      <diagonal/>
    </border>
    <border>
      <left style="thin">
        <color auto="1"/>
      </left>
      <right style="thin">
        <color auto="1"/>
      </right>
      <top style="thick">
        <color auto="1"/>
      </top>
      <bottom style="thick">
        <color auto="1"/>
      </bottom>
      <diagonal/>
    </border>
    <border>
      <left style="medium">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thick">
        <color auto="1"/>
      </left>
      <right style="medium">
        <color auto="1"/>
      </right>
      <top style="thick">
        <color auto="1"/>
      </top>
      <bottom style="thin">
        <color auto="1"/>
      </bottom>
      <diagonal/>
    </border>
    <border>
      <left/>
      <right/>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medium">
        <color auto="1"/>
      </left>
      <right/>
      <top style="thick">
        <color auto="1"/>
      </top>
      <bottom style="thick">
        <color auto="1"/>
      </bottom>
      <diagonal/>
    </border>
    <border>
      <left style="thick">
        <color auto="1"/>
      </left>
      <right/>
      <top style="thick">
        <color auto="1"/>
      </top>
      <bottom style="thick">
        <color auto="1"/>
      </bottom>
      <diagonal/>
    </border>
  </borders>
  <cellStyleXfs count="2">
    <xf numFmtId="0" fontId="0" fillId="0" borderId="0"/>
    <xf numFmtId="0" fontId="5" fillId="0" borderId="0" applyNumberFormat="0" applyFill="0" applyBorder="0" applyAlignment="0" applyProtection="0"/>
  </cellStyleXfs>
  <cellXfs count="77">
    <xf numFmtId="0" fontId="0" fillId="0" borderId="0" xfId="0"/>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164" fontId="3" fillId="0" borderId="0" xfId="0" applyNumberFormat="1" applyFont="1" applyAlignment="1">
      <alignment horizontal="center" vertical="center" wrapText="1"/>
    </xf>
    <xf numFmtId="0" fontId="0" fillId="0" borderId="0" xfId="0" applyAlignment="1">
      <alignment vertical="center"/>
    </xf>
    <xf numFmtId="0" fontId="1" fillId="2" borderId="0" xfId="0" applyFont="1" applyFill="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64" fontId="6" fillId="0" borderId="0" xfId="1" applyNumberFormat="1" applyFont="1" applyAlignment="1">
      <alignment horizontal="center" vertical="center" wrapText="1"/>
    </xf>
    <xf numFmtId="49" fontId="1" fillId="0" borderId="0" xfId="0" applyNumberFormat="1" applyFont="1" applyAlignment="1">
      <alignment horizontal="left" vertical="center" wrapText="1"/>
    </xf>
    <xf numFmtId="49" fontId="6" fillId="0" borderId="0" xfId="1" applyNumberFormat="1" applyFont="1" applyAlignment="1">
      <alignment horizontal="center" vertical="center" wrapText="1"/>
    </xf>
    <xf numFmtId="164" fontId="1" fillId="0" borderId="0" xfId="0" applyNumberFormat="1" applyFont="1" applyAlignment="1">
      <alignment horizontal="left" vertical="center" wrapText="1"/>
    </xf>
    <xf numFmtId="0" fontId="1" fillId="4" borderId="2" xfId="0" applyFont="1" applyFill="1" applyBorder="1" applyAlignment="1">
      <alignment horizontal="center" vertical="center" wrapText="1"/>
    </xf>
    <xf numFmtId="0" fontId="1" fillId="0" borderId="0" xfId="0" applyFont="1" applyAlignment="1">
      <alignment vertical="center"/>
    </xf>
    <xf numFmtId="0" fontId="3" fillId="6" borderId="0" xfId="0" applyFont="1" applyFill="1" applyAlignment="1">
      <alignment horizontal="center" vertical="center" wrapText="1"/>
    </xf>
    <xf numFmtId="0" fontId="3" fillId="0" borderId="24" xfId="0" applyFont="1" applyBorder="1" applyAlignment="1">
      <alignment vertical="center" wrapText="1"/>
    </xf>
    <xf numFmtId="0" fontId="3" fillId="0" borderId="24" xfId="0" applyFont="1" applyBorder="1" applyAlignment="1">
      <alignment vertical="center"/>
    </xf>
    <xf numFmtId="0" fontId="2" fillId="4" borderId="23"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4" xfId="0" applyFont="1" applyBorder="1" applyAlignment="1">
      <alignment vertical="center" wrapText="1"/>
    </xf>
    <xf numFmtId="0" fontId="3" fillId="0" borderId="3" xfId="0" applyFont="1" applyBorder="1" applyAlignment="1">
      <alignment horizontal="left" vertical="center" wrapText="1"/>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165" fontId="3" fillId="0" borderId="6" xfId="0" applyNumberFormat="1" applyFont="1" applyBorder="1" applyAlignment="1">
      <alignment horizontal="center" vertical="center"/>
    </xf>
    <xf numFmtId="165" fontId="3" fillId="0" borderId="3" xfId="0" applyNumberFormat="1"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9" fontId="3" fillId="0" borderId="6"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wrapText="1"/>
    </xf>
    <xf numFmtId="0" fontId="3" fillId="0" borderId="4" xfId="0" applyFont="1" applyBorder="1" applyAlignment="1">
      <alignment vertical="center"/>
    </xf>
    <xf numFmtId="49" fontId="3" fillId="0" borderId="6"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3" xfId="0" applyNumberFormat="1" applyFont="1" applyBorder="1" applyAlignment="1">
      <alignment horizontal="left" vertical="center" wrapText="1"/>
    </xf>
    <xf numFmtId="0" fontId="8" fillId="0" borderId="0" xfId="0" applyFont="1" applyAlignment="1">
      <alignment vertical="center"/>
    </xf>
    <xf numFmtId="0" fontId="3" fillId="0" borderId="3" xfId="0" applyFont="1" applyBorder="1" applyAlignment="1">
      <alignment vertical="center" wrapText="1"/>
    </xf>
    <xf numFmtId="0" fontId="4"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3" fillId="6" borderId="28"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2" fillId="4" borderId="18"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vertical="center"/>
    </xf>
    <xf numFmtId="0" fontId="2" fillId="3" borderId="1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0" borderId="5" xfId="0" applyFont="1" applyBorder="1" applyAlignment="1">
      <alignment vertical="center" wrapText="1"/>
    </xf>
    <xf numFmtId="0" fontId="0" fillId="0" borderId="8" xfId="0" applyBorder="1"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42731-D4B5-44F8-B14B-0F8FD807C735}">
  <sheetPr>
    <pageSetUpPr fitToPage="1"/>
  </sheetPr>
  <dimension ref="A1:AL25"/>
  <sheetViews>
    <sheetView tabSelected="1" view="pageLayout" zoomScale="70" zoomScaleNormal="56" zoomScalePageLayoutView="70" workbookViewId="0">
      <selection activeCell="A9" sqref="A9:R9"/>
    </sheetView>
  </sheetViews>
  <sheetFormatPr defaultColWidth="11.5703125" defaultRowHeight="12.75" x14ac:dyDescent="0.25"/>
  <cols>
    <col min="1" max="1" width="15" style="3" customWidth="1"/>
    <col min="2" max="2" width="15.140625" style="3" customWidth="1"/>
    <col min="3" max="3" width="13" style="3" customWidth="1"/>
    <col min="4" max="4" width="12.7109375" style="3" customWidth="1"/>
    <col min="5" max="5" width="9.28515625" style="3" customWidth="1"/>
    <col min="6" max="6" width="10.7109375" style="3" customWidth="1"/>
    <col min="7" max="7" width="16.28515625" style="3" customWidth="1"/>
    <col min="8" max="8" width="18.28515625" style="3" customWidth="1"/>
    <col min="9" max="9" width="15.28515625" style="3" customWidth="1"/>
    <col min="10" max="10" width="8.7109375" style="3" customWidth="1"/>
    <col min="11" max="11" width="14.42578125" style="3" customWidth="1"/>
    <col min="12" max="12" width="15" style="3" customWidth="1"/>
    <col min="13" max="14" width="11.5703125" style="3"/>
    <col min="15" max="15" width="10.28515625" style="3" hidden="1" customWidth="1"/>
    <col min="16" max="16" width="9.42578125" style="3" hidden="1" customWidth="1"/>
    <col min="17" max="17" width="11.5703125" style="3"/>
    <col min="18" max="18" width="12.5703125" style="3" customWidth="1"/>
    <col min="19" max="19" width="11.7109375" style="3" customWidth="1"/>
    <col min="20" max="20" width="16.42578125" style="3" customWidth="1"/>
    <col min="21" max="24" width="11.5703125" style="3" hidden="1" customWidth="1"/>
    <col min="25" max="25" width="17.5703125" style="3" customWidth="1"/>
    <col min="26" max="26" width="25.7109375" style="3" customWidth="1"/>
    <col min="27" max="27" width="32.28515625" style="3" customWidth="1"/>
    <col min="28" max="28" width="24.7109375" style="2" customWidth="1"/>
    <col min="29" max="16384" width="11.5703125" style="1"/>
  </cols>
  <sheetData>
    <row r="1" spans="1:38" ht="36.75" customHeight="1" thickTop="1" thickBot="1" x14ac:dyDescent="0.3">
      <c r="A1" s="19"/>
      <c r="B1" s="19"/>
      <c r="C1" s="19"/>
      <c r="D1" s="19"/>
      <c r="E1" s="19"/>
      <c r="F1" s="60" t="s">
        <v>53</v>
      </c>
      <c r="G1" s="61"/>
      <c r="H1" s="61"/>
      <c r="I1" s="61"/>
      <c r="J1" s="62"/>
      <c r="K1" s="60" t="s">
        <v>54</v>
      </c>
      <c r="L1" s="61"/>
      <c r="M1" s="61"/>
      <c r="N1" s="61"/>
      <c r="O1" s="61"/>
      <c r="P1" s="61"/>
      <c r="Q1" s="61"/>
      <c r="R1" s="61"/>
      <c r="S1" s="61"/>
      <c r="T1" s="63" t="s">
        <v>55</v>
      </c>
      <c r="U1" s="64"/>
      <c r="V1" s="64"/>
      <c r="W1" s="64"/>
      <c r="X1" s="64"/>
      <c r="Y1" s="65"/>
      <c r="Z1" s="20"/>
      <c r="AA1" s="21"/>
      <c r="AB1" s="21"/>
      <c r="AC1" s="5"/>
      <c r="AD1" s="5"/>
      <c r="AE1" s="5"/>
      <c r="AF1" s="5"/>
      <c r="AG1" s="5"/>
    </row>
    <row r="2" spans="1:38" s="17" customFormat="1" ht="88.35" customHeight="1" thickTop="1" thickBot="1" x14ac:dyDescent="0.3">
      <c r="A2" s="22" t="s">
        <v>41</v>
      </c>
      <c r="B2" s="23" t="s">
        <v>46</v>
      </c>
      <c r="C2" s="24" t="s">
        <v>40</v>
      </c>
      <c r="D2" s="24" t="s">
        <v>39</v>
      </c>
      <c r="E2" s="25" t="s">
        <v>38</v>
      </c>
      <c r="F2" s="23" t="s">
        <v>37</v>
      </c>
      <c r="G2" s="24" t="s">
        <v>36</v>
      </c>
      <c r="H2" s="24" t="s">
        <v>35</v>
      </c>
      <c r="I2" s="24" t="s">
        <v>10</v>
      </c>
      <c r="J2" s="25" t="s">
        <v>34</v>
      </c>
      <c r="K2" s="26" t="s">
        <v>33</v>
      </c>
      <c r="L2" s="27" t="s">
        <v>47</v>
      </c>
      <c r="M2" s="27" t="s">
        <v>32</v>
      </c>
      <c r="N2" s="24" t="s">
        <v>31</v>
      </c>
      <c r="O2" s="24" t="s">
        <v>30</v>
      </c>
      <c r="P2" s="24" t="s">
        <v>29</v>
      </c>
      <c r="Q2" s="25" t="s">
        <v>28</v>
      </c>
      <c r="R2" s="23" t="s">
        <v>27</v>
      </c>
      <c r="S2" s="28" t="s">
        <v>26</v>
      </c>
      <c r="T2" s="23" t="s">
        <v>48</v>
      </c>
      <c r="U2" s="24" t="s">
        <v>24</v>
      </c>
      <c r="V2" s="24" t="s">
        <v>25</v>
      </c>
      <c r="W2" s="24" t="s">
        <v>49</v>
      </c>
      <c r="X2" s="24" t="s">
        <v>24</v>
      </c>
      <c r="Y2" s="28" t="s">
        <v>50</v>
      </c>
      <c r="Z2" s="66" t="s">
        <v>23</v>
      </c>
      <c r="AA2" s="67"/>
      <c r="AB2" s="68"/>
      <c r="AC2" s="5"/>
      <c r="AD2" s="5"/>
      <c r="AE2" s="5"/>
      <c r="AF2" s="5"/>
      <c r="AG2" s="5"/>
      <c r="AH2" s="5"/>
    </row>
    <row r="3" spans="1:38" ht="83.65" customHeight="1" thickTop="1" x14ac:dyDescent="0.25">
      <c r="A3" s="69" t="s">
        <v>22</v>
      </c>
      <c r="B3" s="29" t="s">
        <v>5</v>
      </c>
      <c r="C3" s="30">
        <v>2612</v>
      </c>
      <c r="D3" s="30" t="s">
        <v>9</v>
      </c>
      <c r="E3" s="31" t="s">
        <v>8</v>
      </c>
      <c r="F3" s="32">
        <v>44.889180000000003</v>
      </c>
      <c r="G3" s="30">
        <v>-68.647056000000006</v>
      </c>
      <c r="H3" s="30" t="s">
        <v>0</v>
      </c>
      <c r="I3" s="30" t="s">
        <v>7</v>
      </c>
      <c r="J3" s="31" t="s">
        <v>6</v>
      </c>
      <c r="K3" s="32">
        <v>2226.6</v>
      </c>
      <c r="L3" s="30">
        <v>230.43</v>
      </c>
      <c r="M3" s="30" t="s">
        <v>42</v>
      </c>
      <c r="N3" s="30">
        <v>0</v>
      </c>
      <c r="O3" s="30" t="s">
        <v>21</v>
      </c>
      <c r="P3" s="30">
        <f>ROUNDUP((47.2*1.2),0)</f>
        <v>57</v>
      </c>
      <c r="Q3" s="31"/>
      <c r="R3" s="33" t="s">
        <v>5</v>
      </c>
      <c r="S3" s="34">
        <v>70</v>
      </c>
      <c r="T3" s="35" t="s">
        <v>20</v>
      </c>
      <c r="U3" s="36">
        <v>4.8000000000000001E-2</v>
      </c>
      <c r="V3" s="36" t="s">
        <v>20</v>
      </c>
      <c r="W3" s="36">
        <v>4.8000000000000001E-2</v>
      </c>
      <c r="X3" s="36" t="s">
        <v>20</v>
      </c>
      <c r="Y3" s="37" t="s">
        <v>42</v>
      </c>
      <c r="Z3" s="38" t="s">
        <v>4</v>
      </c>
      <c r="AA3" s="71" t="s">
        <v>44</v>
      </c>
      <c r="AB3" s="72"/>
      <c r="AC3" s="2"/>
      <c r="AD3" s="2"/>
      <c r="AE3" s="5"/>
      <c r="AF3" s="5"/>
      <c r="AG3" s="5"/>
      <c r="AH3" s="5"/>
      <c r="AI3" s="5"/>
      <c r="AJ3" s="5"/>
    </row>
    <row r="4" spans="1:38" ht="80.650000000000006" customHeight="1" x14ac:dyDescent="0.25">
      <c r="A4" s="70"/>
      <c r="B4" s="40">
        <v>50272</v>
      </c>
      <c r="C4" s="41">
        <v>46200</v>
      </c>
      <c r="D4" s="41" t="s">
        <v>5</v>
      </c>
      <c r="E4" s="42" t="s">
        <v>19</v>
      </c>
      <c r="F4" s="43">
        <v>44.468780000000002</v>
      </c>
      <c r="G4" s="44">
        <v>-68.421340000000001</v>
      </c>
      <c r="H4" s="41" t="s">
        <v>18</v>
      </c>
      <c r="I4" s="41" t="s">
        <v>17</v>
      </c>
      <c r="J4" s="42" t="s">
        <v>6</v>
      </c>
      <c r="K4" s="45">
        <v>0</v>
      </c>
      <c r="L4" s="41">
        <v>24.76</v>
      </c>
      <c r="M4" s="41" t="s">
        <v>45</v>
      </c>
      <c r="N4" s="41">
        <v>0</v>
      </c>
      <c r="O4" s="41">
        <v>15.6</v>
      </c>
      <c r="P4" s="41">
        <v>18</v>
      </c>
      <c r="Q4" s="42"/>
      <c r="R4" s="46">
        <v>15.8</v>
      </c>
      <c r="S4" s="47">
        <f t="shared" ref="S4:S6" si="0">ROUNDUP((R4*1.2),0)</f>
        <v>19</v>
      </c>
      <c r="T4" s="48" t="s">
        <v>16</v>
      </c>
      <c r="U4" s="39">
        <v>0.13800000000000001</v>
      </c>
      <c r="V4" s="39" t="s">
        <v>16</v>
      </c>
      <c r="W4" s="49">
        <v>0.13800000000000001</v>
      </c>
      <c r="X4" s="49" t="s">
        <v>16</v>
      </c>
      <c r="Y4" s="37" t="s">
        <v>42</v>
      </c>
      <c r="Z4" s="38"/>
      <c r="AA4" s="50"/>
      <c r="AB4" s="56" t="s">
        <v>51</v>
      </c>
      <c r="AC4" s="13"/>
      <c r="AD4" s="13"/>
      <c r="AE4" s="16"/>
    </row>
    <row r="5" spans="1:38" ht="104.25" customHeight="1" x14ac:dyDescent="0.25">
      <c r="A5" s="70"/>
      <c r="B5" s="40">
        <v>50433</v>
      </c>
      <c r="C5" s="41">
        <v>2131</v>
      </c>
      <c r="D5" s="41" t="s">
        <v>13</v>
      </c>
      <c r="E5" s="42" t="s">
        <v>8</v>
      </c>
      <c r="F5" s="45">
        <v>44.355440000000002</v>
      </c>
      <c r="G5" s="41">
        <v>-68.583110000000005</v>
      </c>
      <c r="H5" s="41" t="s">
        <v>14</v>
      </c>
      <c r="I5" s="41" t="s">
        <v>58</v>
      </c>
      <c r="J5" s="42" t="s">
        <v>6</v>
      </c>
      <c r="K5" s="45">
        <v>207.3</v>
      </c>
      <c r="L5" s="41">
        <v>41.27</v>
      </c>
      <c r="M5" s="41" t="s">
        <v>42</v>
      </c>
      <c r="N5" s="41" t="s">
        <v>15</v>
      </c>
      <c r="O5" s="41">
        <v>9.1999999999999993</v>
      </c>
      <c r="P5" s="41">
        <f>ROUNDUP((O5*1.2),0)</f>
        <v>12</v>
      </c>
      <c r="Q5" s="42"/>
      <c r="R5" s="46">
        <v>29.3</v>
      </c>
      <c r="S5" s="47">
        <f t="shared" si="0"/>
        <v>36</v>
      </c>
      <c r="T5" s="46" t="s">
        <v>11</v>
      </c>
      <c r="U5" s="49">
        <v>0.215</v>
      </c>
      <c r="V5" s="49" t="s">
        <v>11</v>
      </c>
      <c r="W5" s="49">
        <v>0.215</v>
      </c>
      <c r="X5" s="49" t="s">
        <v>11</v>
      </c>
      <c r="Y5" s="37" t="s">
        <v>42</v>
      </c>
      <c r="Z5" s="51"/>
      <c r="AA5" s="50" t="s">
        <v>56</v>
      </c>
      <c r="AB5" s="55"/>
      <c r="AC5" s="13"/>
      <c r="AD5" s="13"/>
      <c r="AE5" s="16"/>
    </row>
    <row r="6" spans="1:38" s="14" customFormat="1" ht="99" customHeight="1" thickBot="1" x14ac:dyDescent="0.3">
      <c r="A6" s="70"/>
      <c r="B6" s="40">
        <v>51035</v>
      </c>
      <c r="C6" s="41">
        <v>47148</v>
      </c>
      <c r="D6" s="41" t="s">
        <v>13</v>
      </c>
      <c r="E6" s="42" t="s">
        <v>8</v>
      </c>
      <c r="F6" s="45">
        <v>44.398200000000003</v>
      </c>
      <c r="G6" s="41">
        <v>-68.631749999999997</v>
      </c>
      <c r="H6" s="41" t="s">
        <v>52</v>
      </c>
      <c r="I6" s="41" t="s">
        <v>12</v>
      </c>
      <c r="J6" s="42" t="s">
        <v>6</v>
      </c>
      <c r="K6" s="45">
        <v>236.2</v>
      </c>
      <c r="L6" s="41">
        <v>14.32</v>
      </c>
      <c r="M6" s="41" t="s">
        <v>42</v>
      </c>
      <c r="N6" s="41"/>
      <c r="O6" s="41">
        <v>9.8000000000000007</v>
      </c>
      <c r="P6" s="41">
        <v>10</v>
      </c>
      <c r="Q6" s="42"/>
      <c r="R6" s="52">
        <v>14.7</v>
      </c>
      <c r="S6" s="53">
        <f t="shared" si="0"/>
        <v>18</v>
      </c>
      <c r="T6" s="46" t="s">
        <v>11</v>
      </c>
      <c r="U6" s="49">
        <v>0.215</v>
      </c>
      <c r="V6" s="49" t="s">
        <v>11</v>
      </c>
      <c r="W6" s="49">
        <v>0.215</v>
      </c>
      <c r="X6" s="49" t="s">
        <v>11</v>
      </c>
      <c r="Y6" s="37" t="s">
        <v>42</v>
      </c>
      <c r="Z6" s="51"/>
      <c r="AA6" s="50" t="s">
        <v>57</v>
      </c>
      <c r="AB6" s="54"/>
      <c r="AC6" s="15"/>
      <c r="AD6" s="15"/>
    </row>
    <row r="7" spans="1:38" s="6" customFormat="1" ht="15" customHeight="1" x14ac:dyDescent="0.25">
      <c r="A7" s="3"/>
      <c r="B7" s="3"/>
      <c r="C7" s="3"/>
      <c r="D7" s="3"/>
      <c r="E7" s="3"/>
      <c r="F7" s="3"/>
      <c r="G7" s="3"/>
      <c r="H7" s="3"/>
      <c r="I7" s="3"/>
      <c r="J7" s="3"/>
      <c r="K7" s="3"/>
      <c r="L7" s="3"/>
      <c r="M7" s="3"/>
      <c r="N7" s="11"/>
      <c r="O7" s="10"/>
      <c r="P7" s="10"/>
      <c r="Q7" s="12"/>
      <c r="R7" s="11"/>
      <c r="S7" s="10"/>
      <c r="T7" s="3"/>
      <c r="U7" s="3"/>
      <c r="V7" s="3"/>
      <c r="W7" s="3"/>
      <c r="X7" s="3"/>
      <c r="Y7" s="3"/>
      <c r="Z7" s="3"/>
      <c r="AA7" s="3"/>
      <c r="AB7" s="18"/>
      <c r="AC7" s="5"/>
      <c r="AD7" s="5"/>
      <c r="AE7" s="5"/>
      <c r="AF7" s="5"/>
      <c r="AG7" s="5"/>
      <c r="AH7" s="5"/>
      <c r="AI7" s="5"/>
      <c r="AJ7" s="5"/>
      <c r="AK7" s="5"/>
      <c r="AL7" s="5"/>
    </row>
    <row r="8" spans="1:38" ht="15" customHeight="1" x14ac:dyDescent="0.25">
      <c r="Q8" s="9"/>
      <c r="R8" s="8"/>
      <c r="S8" s="7"/>
      <c r="T8" s="7"/>
      <c r="U8" s="7"/>
      <c r="V8" s="7"/>
      <c r="W8" s="7"/>
      <c r="X8" s="7"/>
      <c r="Y8" s="7"/>
      <c r="Z8" s="7"/>
      <c r="AB8" s="1"/>
    </row>
    <row r="9" spans="1:38" ht="15" customHeight="1" x14ac:dyDescent="0.25">
      <c r="A9" s="58" t="s">
        <v>3</v>
      </c>
      <c r="B9" s="58"/>
      <c r="C9" s="58"/>
      <c r="D9" s="58"/>
      <c r="E9" s="58"/>
      <c r="F9" s="58"/>
      <c r="G9" s="59"/>
      <c r="H9" s="59"/>
      <c r="I9" s="59"/>
      <c r="J9" s="59"/>
      <c r="K9" s="59"/>
      <c r="L9" s="59"/>
      <c r="M9" s="59"/>
      <c r="N9" s="59"/>
      <c r="O9" s="59"/>
      <c r="P9" s="59"/>
      <c r="Q9" s="59"/>
      <c r="R9" s="59"/>
      <c r="S9" s="7"/>
      <c r="T9" s="7"/>
      <c r="U9" s="7"/>
      <c r="V9" s="7"/>
      <c r="W9" s="7"/>
      <c r="X9" s="7"/>
      <c r="Y9" s="7"/>
      <c r="Z9" s="7"/>
      <c r="AB9" s="1"/>
    </row>
    <row r="10" spans="1:38" ht="15" customHeight="1" x14ac:dyDescent="0.25">
      <c r="A10" s="58" t="s">
        <v>2</v>
      </c>
      <c r="B10" s="58"/>
      <c r="C10" s="58"/>
      <c r="D10" s="58"/>
      <c r="E10" s="58"/>
      <c r="F10" s="58"/>
      <c r="G10" s="58"/>
      <c r="H10" s="1"/>
      <c r="S10" s="1"/>
      <c r="T10" s="1"/>
      <c r="U10" s="1"/>
      <c r="V10" s="1"/>
      <c r="W10" s="1"/>
      <c r="X10" s="1"/>
      <c r="Y10" s="1"/>
      <c r="Z10" s="1"/>
      <c r="AA10" s="75"/>
      <c r="AB10" s="1"/>
    </row>
    <row r="11" spans="1:38" ht="15" customHeight="1" x14ac:dyDescent="0.25">
      <c r="A11" s="58" t="s">
        <v>1</v>
      </c>
      <c r="B11" s="58"/>
      <c r="C11" s="58"/>
      <c r="D11" s="58"/>
      <c r="E11" s="58"/>
      <c r="F11" s="58"/>
      <c r="G11" s="58"/>
      <c r="H11" s="58"/>
      <c r="I11" s="58"/>
      <c r="J11" s="58"/>
      <c r="K11" s="58"/>
      <c r="L11" s="58"/>
      <c r="M11" s="58"/>
      <c r="N11" s="58"/>
      <c r="O11" s="58"/>
      <c r="P11" s="58"/>
      <c r="Q11" s="58"/>
      <c r="R11" s="58"/>
      <c r="S11" s="59"/>
      <c r="T11" s="59"/>
      <c r="AA11" s="75"/>
      <c r="AB11" s="1"/>
    </row>
    <row r="12" spans="1:38" ht="15" customHeight="1" x14ac:dyDescent="0.25">
      <c r="A12" s="58" t="s">
        <v>43</v>
      </c>
      <c r="B12" s="59"/>
      <c r="C12" s="59"/>
      <c r="D12" s="59"/>
      <c r="E12" s="59"/>
      <c r="F12" s="59"/>
      <c r="G12" s="59"/>
      <c r="H12" s="59"/>
      <c r="I12" s="59"/>
      <c r="J12" s="59"/>
      <c r="K12" s="59"/>
      <c r="L12" s="59"/>
      <c r="M12" s="59"/>
      <c r="N12" s="59"/>
      <c r="O12" s="59"/>
      <c r="P12" s="59"/>
      <c r="Q12" s="59"/>
      <c r="AA12" s="57"/>
      <c r="AB12" s="1"/>
    </row>
    <row r="13" spans="1:38" ht="15" customHeight="1" x14ac:dyDescent="0.25">
      <c r="A13" s="76" t="s">
        <v>59</v>
      </c>
      <c r="AA13" s="1"/>
      <c r="AB13" s="1"/>
    </row>
    <row r="14" spans="1:38" ht="15" customHeight="1" x14ac:dyDescent="0.25">
      <c r="AB14" s="1"/>
    </row>
    <row r="15" spans="1:38" ht="15" customHeight="1" x14ac:dyDescent="0.25">
      <c r="AA15" s="73"/>
      <c r="AB15" s="5"/>
      <c r="AC15" s="5"/>
      <c r="AD15" s="5"/>
      <c r="AE15" s="5"/>
      <c r="AF15" s="5"/>
    </row>
    <row r="16" spans="1:38" s="6" customFormat="1" ht="15" customHeight="1" x14ac:dyDescent="0.25">
      <c r="A16" s="3"/>
      <c r="B16" s="3"/>
      <c r="C16" s="3"/>
      <c r="D16" s="3"/>
      <c r="E16" s="3"/>
      <c r="F16" s="3"/>
      <c r="G16" s="3"/>
      <c r="H16" s="3"/>
      <c r="I16" s="3"/>
      <c r="J16" s="3"/>
      <c r="K16" s="3"/>
      <c r="L16" s="3"/>
      <c r="M16" s="3"/>
      <c r="N16" s="3"/>
      <c r="O16" s="3"/>
      <c r="P16" s="3"/>
      <c r="Q16" s="3"/>
      <c r="R16" s="3"/>
      <c r="S16" s="3"/>
      <c r="T16" s="3"/>
      <c r="U16" s="3"/>
      <c r="V16" s="3"/>
      <c r="W16" s="3"/>
      <c r="X16" s="3"/>
      <c r="Y16" s="3"/>
      <c r="Z16" s="3"/>
      <c r="AA16" s="74"/>
      <c r="AB16" s="5"/>
      <c r="AC16" s="5"/>
      <c r="AD16" s="5"/>
      <c r="AE16" s="5"/>
      <c r="AF16" s="5"/>
    </row>
    <row r="17" spans="27:32" ht="15" customHeight="1" x14ac:dyDescent="0.25">
      <c r="AA17" s="74"/>
      <c r="AB17" s="5"/>
      <c r="AC17" s="5"/>
      <c r="AD17" s="5"/>
      <c r="AE17" s="5"/>
      <c r="AF17" s="5"/>
    </row>
    <row r="18" spans="27:32" ht="15" customHeight="1" x14ac:dyDescent="0.25">
      <c r="AB18" s="5"/>
      <c r="AC18" s="5"/>
      <c r="AD18" s="5"/>
      <c r="AE18" s="5"/>
      <c r="AF18" s="5"/>
    </row>
    <row r="19" spans="27:32" ht="15" customHeight="1" x14ac:dyDescent="0.25">
      <c r="AB19" s="1"/>
    </row>
    <row r="20" spans="27:32" ht="15" customHeight="1" x14ac:dyDescent="0.25">
      <c r="AB20" s="1"/>
    </row>
    <row r="21" spans="27:32" ht="15" customHeight="1" x14ac:dyDescent="0.25">
      <c r="AB21" s="1"/>
    </row>
    <row r="22" spans="27:32" ht="15" customHeight="1" x14ac:dyDescent="0.25">
      <c r="AB22" s="1"/>
    </row>
    <row r="23" spans="27:32" ht="15" customHeight="1" x14ac:dyDescent="0.25">
      <c r="AB23" s="1"/>
    </row>
    <row r="24" spans="27:32" ht="15" customHeight="1" x14ac:dyDescent="0.25"/>
    <row r="25" spans="27:32" ht="17.649999999999999" customHeight="1" x14ac:dyDescent="0.25">
      <c r="AB25" s="4"/>
    </row>
  </sheetData>
  <mergeCells count="12">
    <mergeCell ref="AA15:AA17"/>
    <mergeCell ref="A10:G10"/>
    <mergeCell ref="AA10:AA11"/>
    <mergeCell ref="A11:T11"/>
    <mergeCell ref="A12:Q12"/>
    <mergeCell ref="A9:R9"/>
    <mergeCell ref="F1:J1"/>
    <mergeCell ref="K1:S1"/>
    <mergeCell ref="T1:Y1"/>
    <mergeCell ref="Z2:AB2"/>
    <mergeCell ref="A3:A6"/>
    <mergeCell ref="AA3:AB3"/>
  </mergeCells>
  <printOptions horizontalCentered="1" verticalCentered="1" gridLines="1"/>
  <pageMargins left="0.7" right="0.7" top="0.75" bottom="0.75" header="0.3" footer="0.3"/>
  <pageSetup paperSize="3" scale="43" fitToHeight="0" orientation="landscape" r:id="rId1"/>
  <headerFooter>
    <oddHeader>&amp;C&amp;"Times New Roman,Regular"&amp;14Attachment 3 - Project Information
MaineDOT FY2023 - FY2026 Culvert AOP Projects  
 September 16, 2024</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499616EE000C340A6F22900646B48EB" ma:contentTypeVersion="15" ma:contentTypeDescription="Create a new document." ma:contentTypeScope="" ma:versionID="3360bee44e89ec64aae9b038f442e6b2">
  <xsd:schema xmlns:xsd="http://www.w3.org/2001/XMLSchema" xmlns:xs="http://www.w3.org/2001/XMLSchema" xmlns:p="http://schemas.microsoft.com/office/2006/metadata/properties" xmlns:ns2="1ec1bec7-476c-4caa-863e-6f54ed59a3b3" xmlns:ns3="5879d109-be29-47c7-8105-e69f17ac684d" targetNamespace="http://schemas.microsoft.com/office/2006/metadata/properties" ma:root="true" ma:fieldsID="300a3a6ce75ec2f5d9769029b469d374" ns2:_="" ns3:_="">
    <xsd:import namespace="1ec1bec7-476c-4caa-863e-6f54ed59a3b3"/>
    <xsd:import namespace="5879d109-be29-47c7-8105-e69f17ac684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c1bec7-476c-4caa-863e-6f54ed59a3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79d109-be29-47c7-8105-e69f17ac684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055d6ce-eeb6-4299-a5db-e7cdc7d14b31}" ma:internalName="TaxCatchAll" ma:showField="CatchAllData" ma:web="5879d109-be29-47c7-8105-e69f17ac684d">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E1B1B0-7519-4039-837A-CD4998228EF2}">
  <ds:schemaRefs>
    <ds:schemaRef ds:uri="http://schemas.microsoft.com/sharepoint/v3/contenttype/forms"/>
  </ds:schemaRefs>
</ds:datastoreItem>
</file>

<file path=customXml/itemProps2.xml><?xml version="1.0" encoding="utf-8"?>
<ds:datastoreItem xmlns:ds="http://schemas.openxmlformats.org/officeDocument/2006/customXml" ds:itemID="{F613ADD4-5DF6-4235-BEAA-60F648F31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c1bec7-476c-4caa-863e-6f54ed59a3b3"/>
    <ds:schemaRef ds:uri="5879d109-be29-47c7-8105-e69f17ac68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FY24 Penobscot</vt:lpstr>
      <vt:lpstr>'FY24 Penobscot'!Print_Area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 Brown</dc:creator>
  <cp:lastModifiedBy>Britta Brown</cp:lastModifiedBy>
  <dcterms:created xsi:type="dcterms:W3CDTF">2024-07-31T18:32:53Z</dcterms:created>
  <dcterms:modified xsi:type="dcterms:W3CDTF">2024-09-10T18:42:16Z</dcterms:modified>
</cp:coreProperties>
</file>